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95" activeTab="0"/>
  </bookViews>
  <sheets>
    <sheet name="ЛОТЫ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<sst xmlns="http://schemas.openxmlformats.org/spreadsheetml/2006/main" count="90" uniqueCount="44">
  <si>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№ Лота</t>
  </si>
  <si>
    <t xml:space="preserve">Вид топлива </t>
  </si>
  <si>
    <t xml:space="preserve">Объемы и стоимость перевозки нефтепродуктов </t>
  </si>
  <si>
    <t>Пункт отправления Филиал</t>
  </si>
  <si>
    <t>Расстояние, км.</t>
  </si>
  <si>
    <t>Кол-во, тонн</t>
  </si>
  <si>
    <t xml:space="preserve">Приложение № 1 </t>
  </si>
  <si>
    <t>Пункт назначения</t>
  </si>
  <si>
    <t>"Ленская нефтебаза"                     РС (Я), г.Ленск, ул.Победы 82</t>
  </si>
  <si>
    <t>Начальная (максимальная) цена  лота без НДС, руб.</t>
  </si>
  <si>
    <t>Тариф без НДС, руб/ткм</t>
  </si>
  <si>
    <t>ПР-95</t>
  </si>
  <si>
    <t>"Ленская нефтебаза"                     РС (Я), г.Ленск, ул.Победы 85</t>
  </si>
  <si>
    <t>АЗС № 69 г. Мирный филиал "Ленская нефтебаза"</t>
  </si>
  <si>
    <t>ДТ</t>
  </si>
  <si>
    <t>Р-92</t>
  </si>
  <si>
    <t>П-95</t>
  </si>
  <si>
    <t xml:space="preserve">ДТ </t>
  </si>
  <si>
    <t>АЗС № 142 п. Айхал                                                      филиал "Ленская нефтебаза"</t>
  </si>
  <si>
    <t>КАЗС № 171 п. Удачный филиал "Ленская нефтебаза"</t>
  </si>
  <si>
    <t>КАЗС п. Витим,                                      ул. Энтузиастов, 12/2</t>
  </si>
  <si>
    <t>ДТЗ</t>
  </si>
  <si>
    <t>ДТА</t>
  </si>
  <si>
    <t>АИ-92</t>
  </si>
  <si>
    <t>ИЮЛЬ                                                                             2024 года</t>
  </si>
  <si>
    <t>АВГУСТ                                                                           2024 года</t>
  </si>
  <si>
    <t>СЕНТЯБРЬ                                                                             2024 года</t>
  </si>
  <si>
    <t>ОКТЯБРЬ                                                                          2024 года</t>
  </si>
  <si>
    <t>НОЯБРЬ                                                                           2024 года</t>
  </si>
  <si>
    <t>ДЕКАБРЬ                                                                            2024 года</t>
  </si>
  <si>
    <t xml:space="preserve"> к  Документации по проведению состязательной закупки в электронной форме на перевозку нефтепродуктов автомобильным транспортом между филиалами АО «Саханефтегазсбыт» в 2024 году </t>
  </si>
  <si>
    <t>филиал "Нижне-Бестяхская нефтебаза",                                                             РС(Я), Мегино-Кангаласский район, "Нерюктяйинский наслег", с. Павловск, ул. Железнодорожников, 15</t>
  </si>
  <si>
    <t>филиал "Хандыгская нефтебаза", РС(Я), Томпонский район, п. Хандыга ул. Кычкина 46 "б"</t>
  </si>
  <si>
    <t>АИ-95</t>
  </si>
  <si>
    <t>АЗС №19 п. Усть-Мая                                   филиал "Эльдиканская нефтебаза"</t>
  </si>
  <si>
    <t>ДТЛ</t>
  </si>
  <si>
    <t>Вилюйский нефтесклад, филиал "Нюрбинская нефтебаза", Вилюйский район, г. Вилюйск</t>
  </si>
  <si>
    <t>АЗС№39 Верхневилюйский у, с.Верхневилюйск, филиал "Нюрбинская нефтебаза"</t>
  </si>
  <si>
    <t>ИЮНЬ                                                                             2024 года</t>
  </si>
  <si>
    <t>АЗС№38, Вилюйский район, г. Вилюйск, филиал "Нюрбинская нефтебаза"</t>
  </si>
  <si>
    <t>филиал "Якутская нефтебаза" РС(Я), 
Якутск г, Жатай п, Строда ул, дом № 12</t>
  </si>
  <si>
    <t>филиал "Томмотская нефтебаза" РС(Я), 
Алданский р., г. Томмот, мкр. Алексеевск, ул. Торговая</t>
  </si>
  <si>
    <t>АИ-98</t>
  </si>
  <si>
    <t>АИ-100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</si>
</sst>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\ yyyy;@"/>
    <numFmt numFmtId="174" formatCode="mmm/yyyy"/>
    <numFmt numFmtId="175" formatCode="[$-F419]yyyy\,\ mmmm;@"/>
    <numFmt numFmtId="176" formatCode="#,##0.0"/>
    <numFmt numFmtId="177" formatCode="#,##0.00;[Red]#,##0.00"/>
    <numFmt numFmtId="178" formatCode="0.000"/>
    <numFmt numFmtId="179" formatCode="0.0000"/>
    <numFmt numFmtId="180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53" applyFont="1" applyBorder="1" applyAlignment="1">
      <alignment wrapText="1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/>
      <protection/>
    </xf>
    <xf numFmtId="3" fontId="4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3" fontId="3" fillId="0" borderId="13" xfId="53" applyNumberFormat="1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3" fontId="3" fillId="0" borderId="13" xfId="53" applyNumberFormat="1" applyFont="1" applyFill="1" applyBorder="1" applyAlignment="1">
      <alignment horizontal="center" vertical="center"/>
      <protection/>
    </xf>
    <xf numFmtId="4" fontId="3" fillId="0" borderId="11" xfId="53" applyNumberFormat="1" applyFont="1" applyFill="1" applyBorder="1" applyAlignment="1">
      <alignment horizontal="center" vertical="center"/>
      <protection/>
    </xf>
    <xf numFmtId="3" fontId="3" fillId="0" borderId="12" xfId="53" applyNumberFormat="1" applyFont="1" applyFill="1" applyBorder="1" applyAlignment="1">
      <alignment horizontal="center" vertical="center"/>
      <protection/>
    </xf>
    <xf numFmtId="4" fontId="3" fillId="0" borderId="12" xfId="53" applyNumberFormat="1" applyFont="1" applyFill="1" applyBorder="1" applyAlignment="1">
      <alignment horizontal="center" vertical="center"/>
      <protection/>
    </xf>
    <xf numFmtId="3" fontId="3" fillId="0" borderId="14" xfId="53" applyNumberFormat="1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3" fontId="4" fillId="33" borderId="11" xfId="0" applyNumberFormat="1" applyFont="1" applyFill="1" applyBorder="1" applyAlignment="1">
      <alignment horizontal="left" vertical="center" wrapText="1"/>
    </xf>
    <xf numFmtId="0" fontId="4" fillId="33" borderId="11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center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3" fontId="3" fillId="33" borderId="11" xfId="0" applyNumberFormat="1" applyFont="1" applyFill="1" applyBorder="1" applyAlignment="1">
      <alignment horizontal="left" vertical="center" wrapText="1"/>
    </xf>
    <xf numFmtId="0" fontId="3" fillId="33" borderId="11" xfId="53" applyFont="1" applyFill="1" applyBorder="1" applyAlignment="1">
      <alignment horizontal="left" vertical="center" wrapText="1"/>
      <protection/>
    </xf>
    <xf numFmtId="3" fontId="3" fillId="33" borderId="11" xfId="53" applyNumberFormat="1" applyFont="1" applyFill="1" applyBorder="1" applyAlignment="1">
      <alignment horizontal="center" vertical="center"/>
      <protection/>
    </xf>
    <xf numFmtId="3" fontId="3" fillId="33" borderId="12" xfId="0" applyNumberFormat="1" applyFont="1" applyFill="1" applyBorder="1" applyAlignment="1">
      <alignment horizontal="left" vertical="center" wrapText="1"/>
    </xf>
    <xf numFmtId="0" fontId="3" fillId="33" borderId="12" xfId="53" applyFont="1" applyFill="1" applyBorder="1" applyAlignment="1">
      <alignment horizontal="left" vertical="center" wrapText="1"/>
      <protection/>
    </xf>
    <xf numFmtId="3" fontId="3" fillId="33" borderId="12" xfId="53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0" fontId="3" fillId="33" borderId="11" xfId="53" applyFont="1" applyFill="1" applyBorder="1" applyAlignment="1">
      <alignment horizontal="center" vertical="center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4" fontId="4" fillId="0" borderId="14" xfId="53" applyNumberFormat="1" applyFont="1" applyFill="1" applyBorder="1" applyAlignment="1">
      <alignment horizontal="center" vertical="center"/>
      <protection/>
    </xf>
    <xf numFmtId="4" fontId="3" fillId="0" borderId="14" xfId="53" applyNumberFormat="1" applyFont="1" applyFill="1" applyBorder="1" applyAlignment="1">
      <alignment horizontal="center" vertical="center"/>
      <protection/>
    </xf>
    <xf numFmtId="4" fontId="4" fillId="0" borderId="15" xfId="53" applyNumberFormat="1" applyFont="1" applyFill="1" applyBorder="1" applyAlignment="1">
      <alignment horizontal="center" vertical="center"/>
      <protection/>
    </xf>
    <xf numFmtId="4" fontId="3" fillId="0" borderId="15" xfId="53" applyNumberFormat="1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3" fontId="4" fillId="0" borderId="14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3" fontId="3" fillId="0" borderId="14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" fontId="4" fillId="0" borderId="14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3" fontId="4" fillId="0" borderId="11" xfId="53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/>
    </xf>
    <xf numFmtId="3" fontId="3" fillId="0" borderId="11" xfId="53" applyNumberFormat="1" applyFont="1" applyFill="1" applyBorder="1" applyAlignment="1">
      <alignment horizontal="center" vertical="center" wrapText="1"/>
      <protection/>
    </xf>
    <xf numFmtId="177" fontId="3" fillId="0" borderId="13" xfId="53" applyNumberFormat="1" applyFont="1" applyFill="1" applyBorder="1" applyAlignment="1">
      <alignment horizontal="center" vertical="center"/>
      <protection/>
    </xf>
    <xf numFmtId="3" fontId="4" fillId="0" borderId="14" xfId="53" applyNumberFormat="1" applyFont="1" applyFill="1" applyBorder="1" applyAlignment="1">
      <alignment horizontal="center" vertical="center"/>
      <protection/>
    </xf>
    <xf numFmtId="177" fontId="3" fillId="0" borderId="12" xfId="53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left" vertical="center" wrapText="1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3" fontId="4" fillId="33" borderId="12" xfId="0" applyNumberFormat="1" applyFont="1" applyFill="1" applyBorder="1" applyAlignment="1">
      <alignment horizontal="lef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3" fontId="4" fillId="33" borderId="12" xfId="53" applyNumberFormat="1" applyFont="1" applyFill="1" applyBorder="1" applyAlignment="1">
      <alignment horizontal="center" vertical="center"/>
      <protection/>
    </xf>
    <xf numFmtId="3" fontId="4" fillId="33" borderId="13" xfId="53" applyNumberFormat="1" applyFont="1" applyFill="1" applyBorder="1" applyAlignment="1">
      <alignment horizontal="center" vertical="center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3" fontId="4" fillId="0" borderId="11" xfId="53" applyNumberFormat="1" applyFont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3" fontId="4" fillId="33" borderId="16" xfId="53" applyNumberFormat="1" applyFont="1" applyFill="1" applyBorder="1" applyAlignment="1">
      <alignment horizontal="center" vertical="center"/>
      <protection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3" fontId="4" fillId="0" borderId="12" xfId="53" applyNumberFormat="1" applyFont="1" applyFill="1" applyBorder="1" applyAlignment="1">
      <alignment horizontal="center" vertical="center"/>
      <protection/>
    </xf>
    <xf numFmtId="3" fontId="4" fillId="0" borderId="13" xfId="53" applyNumberFormat="1" applyFont="1" applyFill="1" applyBorder="1" applyAlignment="1">
      <alignment horizontal="center" vertical="center"/>
      <protection/>
    </xf>
    <xf numFmtId="3" fontId="4" fillId="0" borderId="16" xfId="53" applyNumberFormat="1" applyFont="1" applyFill="1" applyBorder="1" applyAlignment="1">
      <alignment horizontal="center" vertical="center"/>
      <protection/>
    </xf>
    <xf numFmtId="177" fontId="4" fillId="0" borderId="12" xfId="53" applyNumberFormat="1" applyFont="1" applyFill="1" applyBorder="1" applyAlignment="1">
      <alignment horizontal="center" vertical="center"/>
      <protection/>
    </xf>
    <xf numFmtId="177" fontId="4" fillId="0" borderId="13" xfId="53" applyNumberFormat="1" applyFont="1" applyFill="1" applyBorder="1" applyAlignment="1">
      <alignment horizontal="center" vertical="center"/>
      <protection/>
    </xf>
    <xf numFmtId="177" fontId="4" fillId="0" borderId="16" xfId="53" applyNumberFormat="1" applyFont="1" applyFill="1" applyBorder="1" applyAlignment="1">
      <alignment horizontal="center" vertical="center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3" fontId="4" fillId="0" borderId="12" xfId="53" applyNumberFormat="1" applyFont="1" applyBorder="1" applyAlignment="1">
      <alignment horizontal="center" vertical="center"/>
      <protection/>
    </xf>
    <xf numFmtId="3" fontId="4" fillId="0" borderId="13" xfId="53" applyNumberFormat="1" applyFont="1" applyBorder="1" applyAlignment="1">
      <alignment horizontal="center" vertical="center"/>
      <protection/>
    </xf>
    <xf numFmtId="3" fontId="4" fillId="0" borderId="16" xfId="53" applyNumberFormat="1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right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right" vertical="center" wrapText="1" shrinkToFit="1"/>
      <protection/>
    </xf>
    <xf numFmtId="3" fontId="4" fillId="33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рафик перевозки 2009 оконч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80" zoomScaleNormal="80" zoomScalePageLayoutView="0" workbookViewId="0" topLeftCell="A1">
      <selection activeCell="H52" sqref="H52"/>
    </sheetView>
  </sheetViews>
  <sheetFormatPr defaultColWidth="9.140625" defaultRowHeight="15"/>
  <cols>
    <col min="1" max="1" width="6.421875" style="1" customWidth="1"/>
    <col min="2" max="2" width="32.57421875" style="1" customWidth="1"/>
    <col min="3" max="3" width="30.28125" style="1" customWidth="1"/>
    <col min="4" max="4" width="15.28125" style="2" customWidth="1"/>
    <col min="5" max="5" width="15.00390625" style="1" customWidth="1"/>
    <col min="6" max="6" width="15.7109375" style="1" customWidth="1"/>
    <col min="7" max="7" width="14.8515625" style="77" customWidth="1"/>
    <col min="8" max="8" width="23.140625" style="78" customWidth="1"/>
    <col min="9" max="9" width="14.7109375" style="78" customWidth="1"/>
    <col min="10" max="10" width="14.7109375" style="77" customWidth="1"/>
    <col min="11" max="15" width="14.57421875" style="77" customWidth="1"/>
    <col min="16" max="16384" width="9.140625" style="1" customWidth="1"/>
  </cols>
  <sheetData>
    <row r="1" spans="1:15" ht="24" customHeight="1">
      <c r="A1" s="3"/>
      <c r="B1" s="3"/>
      <c r="C1" s="3"/>
      <c r="D1" s="4"/>
      <c r="E1" s="6"/>
      <c r="F1" s="6"/>
      <c r="G1" s="54"/>
      <c r="H1" s="55"/>
      <c r="I1" s="55"/>
      <c r="J1" s="123" t="s">
        <v>6</v>
      </c>
      <c r="K1" s="123"/>
      <c r="L1" s="123"/>
      <c r="M1" s="123"/>
      <c r="N1" s="123"/>
      <c r="O1" s="123"/>
    </row>
    <row r="2" spans="1:15" ht="30.75" customHeight="1">
      <c r="A2" s="5"/>
      <c r="B2" s="5"/>
      <c r="C2" s="5"/>
      <c r="D2" s="6"/>
      <c r="E2" s="7"/>
      <c r="F2" s="7"/>
      <c r="G2" s="56"/>
      <c r="H2" s="127" t="s">
        <v>30</v>
      </c>
      <c r="I2" s="127"/>
      <c r="J2" s="127"/>
      <c r="K2" s="127"/>
      <c r="L2" s="127"/>
      <c r="M2" s="127"/>
      <c r="N2" s="127"/>
      <c r="O2" s="127"/>
    </row>
    <row r="3" spans="1:15" ht="32.25" customHeight="1">
      <c r="A3" s="124" t="s">
        <v>2</v>
      </c>
      <c r="B3" s="125"/>
      <c r="C3" s="125"/>
      <c r="D3" s="125"/>
      <c r="E3" s="125"/>
      <c r="F3" s="125"/>
      <c r="G3" s="125"/>
      <c r="H3" s="126"/>
      <c r="I3" s="124"/>
      <c r="J3" s="125"/>
      <c r="K3" s="125"/>
      <c r="L3" s="125"/>
      <c r="M3" s="125"/>
      <c r="N3" s="125"/>
      <c r="O3" s="126"/>
    </row>
    <row r="4" spans="1:15" ht="15.7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</row>
    <row r="5" spans="1:15" ht="71.25" customHeight="1">
      <c r="A5" s="9" t="s">
        <v>0</v>
      </c>
      <c r="B5" s="9" t="s">
        <v>3</v>
      </c>
      <c r="C5" s="9" t="s">
        <v>7</v>
      </c>
      <c r="D5" s="9" t="s">
        <v>1</v>
      </c>
      <c r="E5" s="9" t="s">
        <v>5</v>
      </c>
      <c r="F5" s="9" t="s">
        <v>4</v>
      </c>
      <c r="G5" s="8" t="s">
        <v>10</v>
      </c>
      <c r="H5" s="8" t="s">
        <v>9</v>
      </c>
      <c r="I5" s="34" t="s">
        <v>38</v>
      </c>
      <c r="J5" s="34" t="s">
        <v>24</v>
      </c>
      <c r="K5" s="57" t="s">
        <v>25</v>
      </c>
      <c r="L5" s="57" t="s">
        <v>26</v>
      </c>
      <c r="M5" s="57" t="s">
        <v>27</v>
      </c>
      <c r="N5" s="57" t="s">
        <v>28</v>
      </c>
      <c r="O5" s="57" t="s">
        <v>29</v>
      </c>
    </row>
    <row r="6" spans="1:15" ht="94.5">
      <c r="A6" s="79">
        <v>1</v>
      </c>
      <c r="B6" s="35" t="s">
        <v>31</v>
      </c>
      <c r="C6" s="36" t="s">
        <v>32</v>
      </c>
      <c r="D6" s="37" t="s">
        <v>33</v>
      </c>
      <c r="E6" s="38">
        <v>600</v>
      </c>
      <c r="F6" s="39">
        <v>403</v>
      </c>
      <c r="G6" s="58">
        <v>16.45</v>
      </c>
      <c r="H6" s="59">
        <f>E6*F6*G6</f>
        <v>3977610</v>
      </c>
      <c r="I6" s="60">
        <v>300</v>
      </c>
      <c r="J6" s="53">
        <v>300</v>
      </c>
      <c r="K6" s="57"/>
      <c r="L6" s="57"/>
      <c r="M6" s="57"/>
      <c r="N6" s="57"/>
      <c r="O6" s="57"/>
    </row>
    <row r="7" spans="1:15" ht="15.75">
      <c r="A7" s="81"/>
      <c r="B7" s="40"/>
      <c r="C7" s="41"/>
      <c r="D7" s="37"/>
      <c r="E7" s="42">
        <f>SUM(E6:E6)</f>
        <v>600</v>
      </c>
      <c r="F7" s="42"/>
      <c r="G7" s="61"/>
      <c r="H7" s="62">
        <f>SUM(H6:H6)</f>
        <v>3977610</v>
      </c>
      <c r="I7" s="63"/>
      <c r="J7" s="34"/>
      <c r="K7" s="57"/>
      <c r="L7" s="57"/>
      <c r="M7" s="57"/>
      <c r="N7" s="57"/>
      <c r="O7" s="57"/>
    </row>
    <row r="8" spans="1:15" ht="94.5">
      <c r="A8" s="79">
        <v>2</v>
      </c>
      <c r="B8" s="35" t="s">
        <v>31</v>
      </c>
      <c r="C8" s="36" t="s">
        <v>32</v>
      </c>
      <c r="D8" s="37" t="s">
        <v>21</v>
      </c>
      <c r="E8" s="38">
        <f>SUM(I8:L8)</f>
        <v>600</v>
      </c>
      <c r="F8" s="39">
        <v>403</v>
      </c>
      <c r="G8" s="58">
        <v>16.45</v>
      </c>
      <c r="H8" s="59">
        <f>E8*F8*G8</f>
        <v>3977610</v>
      </c>
      <c r="I8" s="60">
        <v>600</v>
      </c>
      <c r="J8" s="53"/>
      <c r="K8" s="57"/>
      <c r="L8" s="57"/>
      <c r="M8" s="57"/>
      <c r="N8" s="57"/>
      <c r="O8" s="57"/>
    </row>
    <row r="9" spans="1:15" ht="15.75">
      <c r="A9" s="81"/>
      <c r="B9" s="40"/>
      <c r="C9" s="41"/>
      <c r="D9" s="37"/>
      <c r="E9" s="42">
        <f>SUM(E8:E8)</f>
        <v>600</v>
      </c>
      <c r="F9" s="42"/>
      <c r="G9" s="61"/>
      <c r="H9" s="62">
        <f>SUM(H8:H8)</f>
        <v>3977610</v>
      </c>
      <c r="I9" s="64"/>
      <c r="J9" s="34"/>
      <c r="K9" s="57"/>
      <c r="L9" s="57"/>
      <c r="M9" s="57"/>
      <c r="N9" s="57"/>
      <c r="O9" s="57"/>
    </row>
    <row r="10" spans="1:15" ht="94.5">
      <c r="A10" s="79">
        <v>3</v>
      </c>
      <c r="B10" s="35" t="s">
        <v>31</v>
      </c>
      <c r="C10" s="36" t="s">
        <v>32</v>
      </c>
      <c r="D10" s="37" t="s">
        <v>21</v>
      </c>
      <c r="E10" s="39">
        <f>SUM(I10:L10)</f>
        <v>600</v>
      </c>
      <c r="F10" s="39">
        <v>403</v>
      </c>
      <c r="G10" s="58">
        <v>16.45</v>
      </c>
      <c r="H10" s="59">
        <f>E10*F10*G10</f>
        <v>3977610</v>
      </c>
      <c r="I10" s="60">
        <v>600</v>
      </c>
      <c r="J10" s="53"/>
      <c r="K10" s="57"/>
      <c r="L10" s="57"/>
      <c r="M10" s="57"/>
      <c r="N10" s="57"/>
      <c r="O10" s="57"/>
    </row>
    <row r="11" spans="1:15" ht="15.75">
      <c r="A11" s="81"/>
      <c r="B11" s="43"/>
      <c r="C11" s="44"/>
      <c r="D11" s="37"/>
      <c r="E11" s="42">
        <f>SUM(E10)</f>
        <v>600</v>
      </c>
      <c r="F11" s="42"/>
      <c r="G11" s="61"/>
      <c r="H11" s="62">
        <f>SUM(H10)</f>
        <v>3977610</v>
      </c>
      <c r="I11" s="63"/>
      <c r="J11" s="34"/>
      <c r="K11" s="57"/>
      <c r="L11" s="57"/>
      <c r="M11" s="57"/>
      <c r="N11" s="57"/>
      <c r="O11" s="57"/>
    </row>
    <row r="12" spans="1:15" ht="25.5" customHeight="1">
      <c r="A12" s="79">
        <v>4</v>
      </c>
      <c r="B12" s="114" t="s">
        <v>31</v>
      </c>
      <c r="C12" s="100" t="s">
        <v>34</v>
      </c>
      <c r="D12" s="37" t="s">
        <v>23</v>
      </c>
      <c r="E12" s="38">
        <f>SUM(I12:L12)</f>
        <v>450</v>
      </c>
      <c r="F12" s="83">
        <v>357</v>
      </c>
      <c r="G12" s="84">
        <v>29.5</v>
      </c>
      <c r="H12" s="59">
        <f>E12*F12*G12</f>
        <v>4739175</v>
      </c>
      <c r="I12" s="53">
        <v>100</v>
      </c>
      <c r="J12" s="53">
        <v>150</v>
      </c>
      <c r="K12" s="65">
        <v>100</v>
      </c>
      <c r="L12" s="65">
        <v>100</v>
      </c>
      <c r="M12" s="57"/>
      <c r="N12" s="57"/>
      <c r="O12" s="57"/>
    </row>
    <row r="13" spans="1:15" ht="25.5" customHeight="1">
      <c r="A13" s="80"/>
      <c r="B13" s="115"/>
      <c r="C13" s="101"/>
      <c r="D13" s="37" t="s">
        <v>22</v>
      </c>
      <c r="E13" s="48">
        <f>SUM(I13:L13)</f>
        <v>100</v>
      </c>
      <c r="F13" s="83"/>
      <c r="G13" s="84"/>
      <c r="H13" s="59">
        <f>E13*F12*G12</f>
        <v>1053150</v>
      </c>
      <c r="I13" s="66"/>
      <c r="J13" s="34"/>
      <c r="K13" s="57"/>
      <c r="L13" s="65">
        <v>100</v>
      </c>
      <c r="M13" s="57"/>
      <c r="N13" s="57"/>
      <c r="O13" s="57"/>
    </row>
    <row r="14" spans="1:15" ht="25.5" customHeight="1">
      <c r="A14" s="80"/>
      <c r="B14" s="115"/>
      <c r="C14" s="101"/>
      <c r="D14" s="37" t="s">
        <v>35</v>
      </c>
      <c r="E14" s="48">
        <f>SUM(I14:L14)</f>
        <v>180</v>
      </c>
      <c r="F14" s="83"/>
      <c r="G14" s="84"/>
      <c r="H14" s="59">
        <f>E14*F12*G12</f>
        <v>1895670</v>
      </c>
      <c r="I14" s="66"/>
      <c r="J14" s="34"/>
      <c r="K14" s="65">
        <v>180</v>
      </c>
      <c r="L14" s="57"/>
      <c r="M14" s="57"/>
      <c r="N14" s="57"/>
      <c r="O14" s="57"/>
    </row>
    <row r="15" spans="1:15" ht="25.5" customHeight="1">
      <c r="A15" s="80"/>
      <c r="B15" s="116"/>
      <c r="C15" s="113"/>
      <c r="D15" s="37" t="s">
        <v>21</v>
      </c>
      <c r="E15" s="48">
        <f>SUM(I15:L15)</f>
        <v>150</v>
      </c>
      <c r="F15" s="83"/>
      <c r="G15" s="84"/>
      <c r="H15" s="59">
        <f>G12*F12*E15</f>
        <v>1579725</v>
      </c>
      <c r="I15" s="53">
        <v>75</v>
      </c>
      <c r="J15" s="53">
        <v>75</v>
      </c>
      <c r="K15" s="57"/>
      <c r="L15" s="57"/>
      <c r="M15" s="57"/>
      <c r="N15" s="57"/>
      <c r="O15" s="57"/>
    </row>
    <row r="16" spans="1:15" ht="15.75">
      <c r="A16" s="81"/>
      <c r="B16" s="43"/>
      <c r="C16" s="44"/>
      <c r="D16" s="37"/>
      <c r="E16" s="42">
        <f>SUM(E12:E15)</f>
        <v>880</v>
      </c>
      <c r="F16" s="45"/>
      <c r="G16" s="67"/>
      <c r="H16" s="62">
        <f>SUM(H12:H15)</f>
        <v>9267720</v>
      </c>
      <c r="I16" s="63"/>
      <c r="J16" s="34"/>
      <c r="K16" s="57"/>
      <c r="L16" s="57"/>
      <c r="M16" s="57"/>
      <c r="N16" s="57"/>
      <c r="O16" s="57"/>
    </row>
    <row r="17" spans="1:15" ht="33.75" customHeight="1">
      <c r="A17" s="79">
        <v>5</v>
      </c>
      <c r="B17" s="128" t="s">
        <v>31</v>
      </c>
      <c r="C17" s="82" t="s">
        <v>39</v>
      </c>
      <c r="D17" s="37" t="s">
        <v>23</v>
      </c>
      <c r="E17" s="46">
        <f>SUM(I17:L17)</f>
        <v>500</v>
      </c>
      <c r="F17" s="83">
        <v>623</v>
      </c>
      <c r="G17" s="84">
        <v>16.68</v>
      </c>
      <c r="H17" s="59">
        <f>G17*F17*E17</f>
        <v>5195820</v>
      </c>
      <c r="I17" s="60">
        <v>150</v>
      </c>
      <c r="J17" s="60">
        <v>150</v>
      </c>
      <c r="K17" s="68">
        <v>100</v>
      </c>
      <c r="L17" s="68">
        <v>100</v>
      </c>
      <c r="M17" s="68"/>
      <c r="N17" s="68"/>
      <c r="O17" s="68"/>
    </row>
    <row r="18" spans="1:15" ht="33.75" customHeight="1">
      <c r="A18" s="80"/>
      <c r="B18" s="128"/>
      <c r="C18" s="82"/>
      <c r="D18" s="37" t="s">
        <v>33</v>
      </c>
      <c r="E18" s="46">
        <f>SUM(I18:L18)</f>
        <v>300</v>
      </c>
      <c r="F18" s="83"/>
      <c r="G18" s="84"/>
      <c r="H18" s="59">
        <f>G17*F17*E18</f>
        <v>3117492</v>
      </c>
      <c r="I18" s="60">
        <v>100</v>
      </c>
      <c r="J18" s="60">
        <v>100</v>
      </c>
      <c r="K18" s="68">
        <v>100</v>
      </c>
      <c r="L18" s="68"/>
      <c r="M18" s="68"/>
      <c r="N18" s="68"/>
      <c r="O18" s="68"/>
    </row>
    <row r="19" spans="1:15" ht="33.75" customHeight="1">
      <c r="A19" s="80"/>
      <c r="B19" s="128"/>
      <c r="C19" s="82"/>
      <c r="D19" s="37" t="s">
        <v>21</v>
      </c>
      <c r="E19" s="46">
        <f>SUM(I19:L19)</f>
        <v>300</v>
      </c>
      <c r="F19" s="83"/>
      <c r="G19" s="84"/>
      <c r="H19" s="59">
        <f>G17*F17*E19</f>
        <v>3117492</v>
      </c>
      <c r="I19" s="69"/>
      <c r="J19" s="69"/>
      <c r="K19" s="69"/>
      <c r="L19" s="68">
        <v>300</v>
      </c>
      <c r="M19" s="68"/>
      <c r="N19" s="68"/>
      <c r="O19" s="68"/>
    </row>
    <row r="20" spans="1:15" ht="15.75">
      <c r="A20" s="81"/>
      <c r="B20" s="40"/>
      <c r="C20" s="41"/>
      <c r="D20" s="47"/>
      <c r="E20" s="42">
        <f>SUM(E17:E19)</f>
        <v>1100</v>
      </c>
      <c r="F20" s="42"/>
      <c r="G20" s="61"/>
      <c r="H20" s="62">
        <f>SUM(H17:H19)</f>
        <v>11430804</v>
      </c>
      <c r="I20" s="63"/>
      <c r="J20" s="34"/>
      <c r="K20" s="57"/>
      <c r="L20" s="57"/>
      <c r="M20" s="57"/>
      <c r="N20" s="57"/>
      <c r="O20" s="57"/>
    </row>
    <row r="21" spans="1:15" ht="53.25" customHeight="1">
      <c r="A21" s="79">
        <v>6</v>
      </c>
      <c r="B21" s="85" t="s">
        <v>31</v>
      </c>
      <c r="C21" s="87" t="s">
        <v>36</v>
      </c>
      <c r="D21" s="37" t="s">
        <v>35</v>
      </c>
      <c r="E21" s="38">
        <f>SUM(I21:L21)</f>
        <v>450</v>
      </c>
      <c r="F21" s="89">
        <v>624</v>
      </c>
      <c r="G21" s="91">
        <v>16.68</v>
      </c>
      <c r="H21" s="59">
        <f>E21*$F$21*$G$21</f>
        <v>4683744</v>
      </c>
      <c r="I21" s="60">
        <v>300</v>
      </c>
      <c r="J21" s="60">
        <v>150</v>
      </c>
      <c r="K21" s="70"/>
      <c r="L21" s="70"/>
      <c r="M21" s="70"/>
      <c r="N21" s="70"/>
      <c r="O21" s="70"/>
    </row>
    <row r="22" spans="1:15" ht="53.25" customHeight="1">
      <c r="A22" s="80"/>
      <c r="B22" s="86"/>
      <c r="C22" s="88"/>
      <c r="D22" s="37" t="s">
        <v>22</v>
      </c>
      <c r="E22" s="39">
        <f>SUM(I22:L22)</f>
        <v>800</v>
      </c>
      <c r="F22" s="90"/>
      <c r="G22" s="92"/>
      <c r="H22" s="59">
        <f>E22*$F$21*$G$21</f>
        <v>8326656</v>
      </c>
      <c r="I22" s="60"/>
      <c r="J22" s="64"/>
      <c r="K22" s="70"/>
      <c r="L22" s="68">
        <v>800</v>
      </c>
      <c r="M22" s="70"/>
      <c r="N22" s="70"/>
      <c r="O22" s="70"/>
    </row>
    <row r="23" spans="1:15" ht="15.75">
      <c r="A23" s="81"/>
      <c r="B23" s="40"/>
      <c r="C23" s="41"/>
      <c r="D23" s="47"/>
      <c r="E23" s="42">
        <f>SUM(E21:E22)</f>
        <v>1250</v>
      </c>
      <c r="F23" s="42"/>
      <c r="G23" s="61"/>
      <c r="H23" s="62">
        <f>SUM(H21:H22)</f>
        <v>13010400</v>
      </c>
      <c r="I23" s="63"/>
      <c r="J23" s="34"/>
      <c r="K23" s="57"/>
      <c r="L23" s="57"/>
      <c r="M23" s="57"/>
      <c r="N23" s="57"/>
      <c r="O23" s="57"/>
    </row>
    <row r="24" spans="1:15" ht="28.5" customHeight="1">
      <c r="A24" s="79">
        <v>7</v>
      </c>
      <c r="B24" s="114" t="s">
        <v>31</v>
      </c>
      <c r="C24" s="100" t="s">
        <v>37</v>
      </c>
      <c r="D24" s="37" t="s">
        <v>23</v>
      </c>
      <c r="E24" s="38">
        <f>SUM(I24:O24)</f>
        <v>550</v>
      </c>
      <c r="F24" s="83">
        <v>704</v>
      </c>
      <c r="G24" s="84">
        <v>16.45</v>
      </c>
      <c r="H24" s="59">
        <f>G24*F24*E24</f>
        <v>6369440</v>
      </c>
      <c r="I24" s="60">
        <v>150</v>
      </c>
      <c r="J24" s="60">
        <v>150</v>
      </c>
      <c r="K24" s="68">
        <v>150</v>
      </c>
      <c r="L24" s="68">
        <v>100</v>
      </c>
      <c r="M24" s="57"/>
      <c r="N24" s="57"/>
      <c r="O24" s="57"/>
    </row>
    <row r="25" spans="1:15" ht="28.5" customHeight="1">
      <c r="A25" s="80"/>
      <c r="B25" s="115"/>
      <c r="C25" s="101"/>
      <c r="D25" s="37" t="s">
        <v>33</v>
      </c>
      <c r="E25" s="39">
        <f>SUM(I25:O25)</f>
        <v>550</v>
      </c>
      <c r="F25" s="83"/>
      <c r="G25" s="84"/>
      <c r="H25" s="59">
        <f>$G$24*$F$24*E25</f>
        <v>6369440</v>
      </c>
      <c r="I25" s="60">
        <v>150</v>
      </c>
      <c r="J25" s="60">
        <v>150</v>
      </c>
      <c r="K25" s="68">
        <v>150</v>
      </c>
      <c r="L25" s="68">
        <v>100</v>
      </c>
      <c r="M25" s="57"/>
      <c r="N25" s="57"/>
      <c r="O25" s="57"/>
    </row>
    <row r="26" spans="1:15" ht="28.5" customHeight="1">
      <c r="A26" s="80"/>
      <c r="B26" s="115"/>
      <c r="C26" s="101"/>
      <c r="D26" s="37" t="s">
        <v>21</v>
      </c>
      <c r="E26" s="39">
        <f>SUM(I26:O26)</f>
        <v>150</v>
      </c>
      <c r="F26" s="83"/>
      <c r="G26" s="84"/>
      <c r="H26" s="59">
        <f>$G$24*$F$24*E26</f>
        <v>1737120</v>
      </c>
      <c r="I26" s="60"/>
      <c r="J26" s="60"/>
      <c r="K26" s="68">
        <v>75</v>
      </c>
      <c r="L26" s="68">
        <v>75</v>
      </c>
      <c r="M26" s="57"/>
      <c r="N26" s="57"/>
      <c r="O26" s="57"/>
    </row>
    <row r="27" spans="1:15" ht="28.5" customHeight="1">
      <c r="A27" s="80"/>
      <c r="B27" s="115"/>
      <c r="C27" s="101"/>
      <c r="D27" s="37" t="s">
        <v>35</v>
      </c>
      <c r="E27" s="39">
        <f>SUM(I27:O27)</f>
        <v>300</v>
      </c>
      <c r="F27" s="83"/>
      <c r="G27" s="84"/>
      <c r="H27" s="59">
        <f>G24*F24*E27</f>
        <v>3474240</v>
      </c>
      <c r="I27" s="60">
        <v>150</v>
      </c>
      <c r="J27" s="60">
        <v>150</v>
      </c>
      <c r="K27" s="68"/>
      <c r="L27" s="68"/>
      <c r="M27" s="57"/>
      <c r="N27" s="57"/>
      <c r="O27" s="57"/>
    </row>
    <row r="28" spans="1:15" ht="15.75">
      <c r="A28" s="81"/>
      <c r="B28" s="40"/>
      <c r="C28" s="41"/>
      <c r="D28" s="47"/>
      <c r="E28" s="42">
        <f>SUM(E24:E27)</f>
        <v>1550</v>
      </c>
      <c r="F28" s="42"/>
      <c r="G28" s="61"/>
      <c r="H28" s="62">
        <f>SUM(H24:H27)</f>
        <v>17950240</v>
      </c>
      <c r="I28" s="63"/>
      <c r="J28" s="34"/>
      <c r="K28" s="57"/>
      <c r="L28" s="57"/>
      <c r="M28" s="57"/>
      <c r="N28" s="57"/>
      <c r="O28" s="57"/>
    </row>
    <row r="29" spans="1:15" ht="33.75" customHeight="1">
      <c r="A29" s="79">
        <v>8</v>
      </c>
      <c r="B29" s="114" t="s">
        <v>41</v>
      </c>
      <c r="C29" s="100" t="s">
        <v>40</v>
      </c>
      <c r="D29" s="37" t="s">
        <v>42</v>
      </c>
      <c r="E29" s="39">
        <f>SUM(I29:O29)</f>
        <v>180</v>
      </c>
      <c r="F29" s="89">
        <v>488</v>
      </c>
      <c r="G29" s="91">
        <v>16.43</v>
      </c>
      <c r="H29" s="59">
        <f>E29*F29*G29</f>
        <v>1443211.2</v>
      </c>
      <c r="I29" s="60">
        <v>60</v>
      </c>
      <c r="J29" s="60">
        <v>60</v>
      </c>
      <c r="K29" s="68">
        <v>60</v>
      </c>
      <c r="L29" s="65"/>
      <c r="M29" s="65"/>
      <c r="N29" s="65"/>
      <c r="O29" s="65"/>
    </row>
    <row r="30" spans="1:15" ht="33.75" customHeight="1">
      <c r="A30" s="80"/>
      <c r="B30" s="115"/>
      <c r="C30" s="101"/>
      <c r="D30" s="37" t="s">
        <v>43</v>
      </c>
      <c r="E30" s="39">
        <f>SUM(I30:O30)</f>
        <v>180</v>
      </c>
      <c r="F30" s="102"/>
      <c r="G30" s="103"/>
      <c r="H30" s="59">
        <f>E30*F29*G29</f>
        <v>1443211.2</v>
      </c>
      <c r="I30" s="60">
        <v>60</v>
      </c>
      <c r="J30" s="60">
        <v>60</v>
      </c>
      <c r="K30" s="68">
        <v>60</v>
      </c>
      <c r="L30" s="65"/>
      <c r="M30" s="65"/>
      <c r="N30" s="65"/>
      <c r="O30" s="65"/>
    </row>
    <row r="31" spans="1:15" s="19" customFormat="1" ht="15.75">
      <c r="A31" s="81"/>
      <c r="B31" s="43"/>
      <c r="C31" s="44"/>
      <c r="D31" s="47"/>
      <c r="E31" s="42">
        <f>SUM(E29:E30)</f>
        <v>360</v>
      </c>
      <c r="F31" s="45"/>
      <c r="G31" s="67"/>
      <c r="H31" s="62">
        <f>SUM(H29:H30)</f>
        <v>2886422.4</v>
      </c>
      <c r="I31" s="63"/>
      <c r="J31" s="34"/>
      <c r="K31" s="57"/>
      <c r="L31" s="57"/>
      <c r="M31" s="57"/>
      <c r="N31" s="57"/>
      <c r="O31" s="57"/>
    </row>
    <row r="32" spans="1:15" ht="15.75">
      <c r="A32" s="93">
        <v>9</v>
      </c>
      <c r="B32" s="104" t="s">
        <v>12</v>
      </c>
      <c r="C32" s="117" t="s">
        <v>13</v>
      </c>
      <c r="D32" s="10" t="s">
        <v>15</v>
      </c>
      <c r="E32" s="11">
        <f>SUM(J32:O32)</f>
        <v>1180</v>
      </c>
      <c r="F32" s="120">
        <v>240</v>
      </c>
      <c r="G32" s="110">
        <v>17</v>
      </c>
      <c r="H32" s="16">
        <f>E32*F32*G32</f>
        <v>4814400</v>
      </c>
      <c r="I32" s="16"/>
      <c r="J32" s="11">
        <v>590</v>
      </c>
      <c r="K32" s="11">
        <v>590</v>
      </c>
      <c r="L32" s="11"/>
      <c r="M32" s="11"/>
      <c r="N32" s="11"/>
      <c r="O32" s="11"/>
    </row>
    <row r="33" spans="1:15" ht="15.75">
      <c r="A33" s="94"/>
      <c r="B33" s="105"/>
      <c r="C33" s="118"/>
      <c r="D33" s="10" t="s">
        <v>11</v>
      </c>
      <c r="E33" s="11">
        <f aca="true" t="shared" si="0" ref="E33:E42">SUM(J33:O33)</f>
        <v>400</v>
      </c>
      <c r="F33" s="121"/>
      <c r="G33" s="111"/>
      <c r="H33" s="16">
        <f>G32*F32*E33</f>
        <v>1632000</v>
      </c>
      <c r="I33" s="16"/>
      <c r="J33" s="11">
        <v>200</v>
      </c>
      <c r="K33" s="11">
        <v>200</v>
      </c>
      <c r="L33" s="11"/>
      <c r="M33" s="11"/>
      <c r="N33" s="11"/>
      <c r="O33" s="11"/>
    </row>
    <row r="34" spans="1:15" ht="15.75">
      <c r="A34" s="94"/>
      <c r="B34" s="106"/>
      <c r="C34" s="119"/>
      <c r="D34" s="10" t="s">
        <v>14</v>
      </c>
      <c r="E34" s="11">
        <f t="shared" si="0"/>
        <v>1570</v>
      </c>
      <c r="F34" s="122"/>
      <c r="G34" s="112"/>
      <c r="H34" s="16">
        <f>G32*F32*E34</f>
        <v>6405600</v>
      </c>
      <c r="I34" s="16"/>
      <c r="J34" s="11">
        <v>785</v>
      </c>
      <c r="K34" s="11">
        <v>785</v>
      </c>
      <c r="L34" s="11"/>
      <c r="M34" s="11"/>
      <c r="N34" s="11"/>
      <c r="O34" s="11"/>
    </row>
    <row r="35" spans="1:15" s="19" customFormat="1" ht="15.75">
      <c r="A35" s="95"/>
      <c r="B35" s="30"/>
      <c r="C35" s="31"/>
      <c r="D35" s="27"/>
      <c r="E35" s="17">
        <f>SUM(E32:E34)</f>
        <v>3150</v>
      </c>
      <c r="F35" s="20"/>
      <c r="G35" s="71"/>
      <c r="H35" s="25">
        <f>SUM(H32:H34)</f>
        <v>12852000</v>
      </c>
      <c r="I35" s="52"/>
      <c r="J35" s="26"/>
      <c r="K35" s="26"/>
      <c r="L35" s="26"/>
      <c r="M35" s="26"/>
      <c r="N35" s="26"/>
      <c r="O35" s="26"/>
    </row>
    <row r="36" spans="1:15" s="19" customFormat="1" ht="15.75">
      <c r="A36" s="93">
        <v>10</v>
      </c>
      <c r="B36" s="104" t="s">
        <v>12</v>
      </c>
      <c r="C36" s="117" t="s">
        <v>13</v>
      </c>
      <c r="D36" s="10" t="s">
        <v>15</v>
      </c>
      <c r="E36" s="11">
        <f t="shared" si="0"/>
        <v>1160</v>
      </c>
      <c r="F36" s="120">
        <v>240</v>
      </c>
      <c r="G36" s="110">
        <v>17</v>
      </c>
      <c r="H36" s="16">
        <f>E36*F36*G36</f>
        <v>4732800</v>
      </c>
      <c r="I36" s="16"/>
      <c r="J36" s="11"/>
      <c r="K36" s="11"/>
      <c r="L36" s="11">
        <v>580</v>
      </c>
      <c r="M36" s="11">
        <v>580</v>
      </c>
      <c r="N36" s="11"/>
      <c r="O36" s="11"/>
    </row>
    <row r="37" spans="1:15" s="19" customFormat="1" ht="15.75">
      <c r="A37" s="94"/>
      <c r="B37" s="105"/>
      <c r="C37" s="118"/>
      <c r="D37" s="10" t="s">
        <v>11</v>
      </c>
      <c r="E37" s="11">
        <f t="shared" si="0"/>
        <v>400</v>
      </c>
      <c r="F37" s="121"/>
      <c r="G37" s="111"/>
      <c r="H37" s="16">
        <f>G36*F36*E37</f>
        <v>1632000</v>
      </c>
      <c r="I37" s="16"/>
      <c r="J37" s="11"/>
      <c r="K37" s="11"/>
      <c r="L37" s="11">
        <v>200</v>
      </c>
      <c r="M37" s="11">
        <v>200</v>
      </c>
      <c r="N37" s="11"/>
      <c r="O37" s="11"/>
    </row>
    <row r="38" spans="1:15" s="19" customFormat="1" ht="15.75">
      <c r="A38" s="94"/>
      <c r="B38" s="106"/>
      <c r="C38" s="119"/>
      <c r="D38" s="10" t="s">
        <v>14</v>
      </c>
      <c r="E38" s="11">
        <f t="shared" si="0"/>
        <v>1570</v>
      </c>
      <c r="F38" s="122"/>
      <c r="G38" s="112"/>
      <c r="H38" s="16">
        <f>G36*F36*E38</f>
        <v>6405600</v>
      </c>
      <c r="I38" s="16"/>
      <c r="J38" s="11"/>
      <c r="K38" s="11"/>
      <c r="L38" s="11">
        <v>785</v>
      </c>
      <c r="M38" s="11">
        <v>785</v>
      </c>
      <c r="N38" s="11"/>
      <c r="O38" s="11"/>
    </row>
    <row r="39" spans="1:15" s="19" customFormat="1" ht="15.75">
      <c r="A39" s="95"/>
      <c r="B39" s="30"/>
      <c r="C39" s="31"/>
      <c r="D39" s="27"/>
      <c r="E39" s="17">
        <f>SUM(E36:E38)</f>
        <v>3130</v>
      </c>
      <c r="F39" s="20"/>
      <c r="G39" s="71"/>
      <c r="H39" s="25">
        <f>SUM(H36:H38)</f>
        <v>12770400</v>
      </c>
      <c r="I39" s="52"/>
      <c r="J39" s="26"/>
      <c r="K39" s="26"/>
      <c r="L39" s="26"/>
      <c r="M39" s="26"/>
      <c r="N39" s="26"/>
      <c r="O39" s="26"/>
    </row>
    <row r="40" spans="1:15" s="19" customFormat="1" ht="15.75">
      <c r="A40" s="93">
        <v>11</v>
      </c>
      <c r="B40" s="104" t="s">
        <v>12</v>
      </c>
      <c r="C40" s="117" t="s">
        <v>13</v>
      </c>
      <c r="D40" s="10" t="s">
        <v>15</v>
      </c>
      <c r="E40" s="11">
        <f t="shared" si="0"/>
        <v>1160</v>
      </c>
      <c r="F40" s="120">
        <v>240</v>
      </c>
      <c r="G40" s="110">
        <v>17</v>
      </c>
      <c r="H40" s="16">
        <f>E40*F40*G40</f>
        <v>4732800</v>
      </c>
      <c r="I40" s="16"/>
      <c r="J40" s="11"/>
      <c r="K40" s="11"/>
      <c r="L40" s="11"/>
      <c r="M40" s="11"/>
      <c r="N40" s="11">
        <v>580</v>
      </c>
      <c r="O40" s="11">
        <v>580</v>
      </c>
    </row>
    <row r="41" spans="1:15" s="19" customFormat="1" ht="15.75">
      <c r="A41" s="94"/>
      <c r="B41" s="105"/>
      <c r="C41" s="118"/>
      <c r="D41" s="10" t="s">
        <v>11</v>
      </c>
      <c r="E41" s="11">
        <f t="shared" si="0"/>
        <v>400</v>
      </c>
      <c r="F41" s="121"/>
      <c r="G41" s="111"/>
      <c r="H41" s="16">
        <f>G40*F40*E41</f>
        <v>1632000</v>
      </c>
      <c r="I41" s="16"/>
      <c r="J41" s="11"/>
      <c r="K41" s="11"/>
      <c r="L41" s="11"/>
      <c r="M41" s="11"/>
      <c r="N41" s="11">
        <v>200</v>
      </c>
      <c r="O41" s="11">
        <v>200</v>
      </c>
    </row>
    <row r="42" spans="1:15" s="19" customFormat="1" ht="15.75">
      <c r="A42" s="94"/>
      <c r="B42" s="106"/>
      <c r="C42" s="119"/>
      <c r="D42" s="10" t="s">
        <v>14</v>
      </c>
      <c r="E42" s="11">
        <f t="shared" si="0"/>
        <v>1560</v>
      </c>
      <c r="F42" s="122"/>
      <c r="G42" s="112"/>
      <c r="H42" s="16">
        <f>G40*F40*E42</f>
        <v>6364800</v>
      </c>
      <c r="I42" s="16"/>
      <c r="J42" s="11"/>
      <c r="K42" s="11"/>
      <c r="L42" s="11"/>
      <c r="M42" s="11"/>
      <c r="N42" s="11">
        <v>780</v>
      </c>
      <c r="O42" s="11">
        <v>780</v>
      </c>
    </row>
    <row r="43" spans="1:15" s="19" customFormat="1" ht="15.75">
      <c r="A43" s="95"/>
      <c r="B43" s="30"/>
      <c r="C43" s="31"/>
      <c r="D43" s="27"/>
      <c r="E43" s="17">
        <f>SUM(E40:E42)</f>
        <v>3120</v>
      </c>
      <c r="F43" s="20"/>
      <c r="G43" s="71"/>
      <c r="H43" s="25">
        <f>SUM(H40:H42)</f>
        <v>12729600</v>
      </c>
      <c r="I43" s="52"/>
      <c r="J43" s="26"/>
      <c r="K43" s="26"/>
      <c r="L43" s="26"/>
      <c r="M43" s="26"/>
      <c r="N43" s="26"/>
      <c r="O43" s="26"/>
    </row>
    <row r="44" spans="1:15" ht="15.75">
      <c r="A44" s="93">
        <v>12</v>
      </c>
      <c r="B44" s="104" t="s">
        <v>8</v>
      </c>
      <c r="C44" s="104" t="s">
        <v>18</v>
      </c>
      <c r="D44" s="14" t="s">
        <v>15</v>
      </c>
      <c r="E44" s="11">
        <f>SUM(J44:O44)</f>
        <v>560</v>
      </c>
      <c r="F44" s="107">
        <v>686</v>
      </c>
      <c r="G44" s="110">
        <v>13.52</v>
      </c>
      <c r="H44" s="16">
        <f>G44*F44*E44</f>
        <v>5193843.199999999</v>
      </c>
      <c r="I44" s="49"/>
      <c r="J44" s="72">
        <v>95</v>
      </c>
      <c r="K44" s="72">
        <v>95</v>
      </c>
      <c r="L44" s="72">
        <v>95</v>
      </c>
      <c r="M44" s="72">
        <v>90</v>
      </c>
      <c r="N44" s="72">
        <v>90</v>
      </c>
      <c r="O44" s="72">
        <v>95</v>
      </c>
    </row>
    <row r="45" spans="1:15" ht="15.75">
      <c r="A45" s="94"/>
      <c r="B45" s="105"/>
      <c r="C45" s="105"/>
      <c r="D45" s="14" t="s">
        <v>16</v>
      </c>
      <c r="E45" s="11">
        <f>SUM(J45:O45)</f>
        <v>420</v>
      </c>
      <c r="F45" s="108"/>
      <c r="G45" s="111"/>
      <c r="H45" s="16">
        <f>G44*F44*E45</f>
        <v>3895382.4</v>
      </c>
      <c r="I45" s="49"/>
      <c r="J45" s="72">
        <v>70</v>
      </c>
      <c r="K45" s="72">
        <v>70</v>
      </c>
      <c r="L45" s="72">
        <v>70</v>
      </c>
      <c r="M45" s="72">
        <v>70</v>
      </c>
      <c r="N45" s="72">
        <v>70</v>
      </c>
      <c r="O45" s="72">
        <v>70</v>
      </c>
    </row>
    <row r="46" spans="1:15" ht="15.75">
      <c r="A46" s="94"/>
      <c r="B46" s="106"/>
      <c r="C46" s="106"/>
      <c r="D46" s="14" t="s">
        <v>17</v>
      </c>
      <c r="E46" s="11">
        <f>SUM(J46:O46)</f>
        <v>470</v>
      </c>
      <c r="F46" s="109"/>
      <c r="G46" s="112"/>
      <c r="H46" s="16">
        <f>G44*F44*E46</f>
        <v>4359118.399999999</v>
      </c>
      <c r="I46" s="49"/>
      <c r="J46" s="72">
        <v>80</v>
      </c>
      <c r="K46" s="72">
        <v>80</v>
      </c>
      <c r="L46" s="72">
        <v>75</v>
      </c>
      <c r="M46" s="72">
        <v>75</v>
      </c>
      <c r="N46" s="72">
        <v>80</v>
      </c>
      <c r="O46" s="72">
        <v>80</v>
      </c>
    </row>
    <row r="47" spans="1:15" s="19" customFormat="1" ht="15.75">
      <c r="A47" s="95"/>
      <c r="B47" s="30"/>
      <c r="C47" s="30"/>
      <c r="D47" s="21"/>
      <c r="E47" s="17">
        <f>SUM(E44:E46)</f>
        <v>1450</v>
      </c>
      <c r="F47" s="22"/>
      <c r="G47" s="71"/>
      <c r="H47" s="23">
        <f>SUM(H44:H46)</f>
        <v>13448344</v>
      </c>
      <c r="I47" s="50"/>
      <c r="J47" s="26"/>
      <c r="K47" s="26"/>
      <c r="L47" s="26"/>
      <c r="M47" s="26"/>
      <c r="N47" s="26"/>
      <c r="O47" s="26"/>
    </row>
    <row r="48" spans="1:15" ht="15.75">
      <c r="A48" s="93">
        <v>13</v>
      </c>
      <c r="B48" s="104" t="s">
        <v>8</v>
      </c>
      <c r="C48" s="104" t="s">
        <v>19</v>
      </c>
      <c r="D48" s="14" t="s">
        <v>15</v>
      </c>
      <c r="E48" s="11">
        <f>SUM(J48:O48)</f>
        <v>280</v>
      </c>
      <c r="F48" s="107">
        <v>748</v>
      </c>
      <c r="G48" s="110">
        <v>12.82</v>
      </c>
      <c r="H48" s="16">
        <f>G48*F48*E48</f>
        <v>2685020.8000000003</v>
      </c>
      <c r="I48" s="49"/>
      <c r="J48" s="72">
        <v>95</v>
      </c>
      <c r="K48" s="72">
        <v>95</v>
      </c>
      <c r="L48" s="72">
        <v>90</v>
      </c>
      <c r="M48" s="11"/>
      <c r="N48" s="11"/>
      <c r="O48" s="11"/>
    </row>
    <row r="49" spans="1:15" ht="15.75">
      <c r="A49" s="94"/>
      <c r="B49" s="105"/>
      <c r="C49" s="105"/>
      <c r="D49" s="14" t="s">
        <v>11</v>
      </c>
      <c r="E49" s="11">
        <f>SUM(J49:O49)</f>
        <v>210</v>
      </c>
      <c r="F49" s="108"/>
      <c r="G49" s="111"/>
      <c r="H49" s="15">
        <f>G48*F48*E49</f>
        <v>2013765.6</v>
      </c>
      <c r="I49" s="51"/>
      <c r="J49" s="72">
        <v>70</v>
      </c>
      <c r="K49" s="72">
        <v>70</v>
      </c>
      <c r="L49" s="72">
        <v>70</v>
      </c>
      <c r="M49" s="72"/>
      <c r="N49" s="72"/>
      <c r="O49" s="72"/>
    </row>
    <row r="50" spans="1:15" ht="15.75">
      <c r="A50" s="94"/>
      <c r="B50" s="106"/>
      <c r="C50" s="106"/>
      <c r="D50" s="14" t="s">
        <v>17</v>
      </c>
      <c r="E50" s="11">
        <f>SUM(J50:O50)</f>
        <v>430</v>
      </c>
      <c r="F50" s="109"/>
      <c r="G50" s="112"/>
      <c r="H50" s="15">
        <f>G48*F48*E50</f>
        <v>4123424.8000000003</v>
      </c>
      <c r="I50" s="51"/>
      <c r="J50" s="72">
        <v>140</v>
      </c>
      <c r="K50" s="72">
        <v>140</v>
      </c>
      <c r="L50" s="72">
        <v>150</v>
      </c>
      <c r="M50" s="11"/>
      <c r="N50" s="11"/>
      <c r="O50" s="11"/>
    </row>
    <row r="51" spans="1:15" s="19" customFormat="1" ht="15.75">
      <c r="A51" s="95"/>
      <c r="B51" s="30"/>
      <c r="C51" s="30"/>
      <c r="D51" s="21"/>
      <c r="E51" s="17">
        <f>SUM(E48:E50)</f>
        <v>920</v>
      </c>
      <c r="F51" s="24"/>
      <c r="G51" s="73"/>
      <c r="H51" s="25">
        <f>SUM(H48:H50)</f>
        <v>8822211.200000001</v>
      </c>
      <c r="I51" s="52"/>
      <c r="J51" s="26"/>
      <c r="K51" s="17"/>
      <c r="L51" s="17"/>
      <c r="M51" s="26"/>
      <c r="N51" s="17"/>
      <c r="O51" s="17"/>
    </row>
    <row r="52" spans="1:15" ht="15.75">
      <c r="A52" s="93">
        <v>14</v>
      </c>
      <c r="B52" s="104" t="s">
        <v>8</v>
      </c>
      <c r="C52" s="104" t="s">
        <v>19</v>
      </c>
      <c r="D52" s="14" t="s">
        <v>15</v>
      </c>
      <c r="E52" s="11">
        <f>SUM(J52:O52)</f>
        <v>280</v>
      </c>
      <c r="F52" s="107">
        <v>748</v>
      </c>
      <c r="G52" s="110">
        <v>12.82</v>
      </c>
      <c r="H52" s="16">
        <f>G52*F52*E52</f>
        <v>2685020.8000000003</v>
      </c>
      <c r="I52" s="49"/>
      <c r="J52" s="72"/>
      <c r="K52" s="72"/>
      <c r="L52" s="72"/>
      <c r="M52" s="72">
        <v>90</v>
      </c>
      <c r="N52" s="72">
        <v>95</v>
      </c>
      <c r="O52" s="72">
        <v>95</v>
      </c>
    </row>
    <row r="53" spans="1:15" ht="15.75">
      <c r="A53" s="94"/>
      <c r="B53" s="105"/>
      <c r="C53" s="105"/>
      <c r="D53" s="14" t="s">
        <v>11</v>
      </c>
      <c r="E53" s="11">
        <f>SUM(J53:O53)</f>
        <v>210</v>
      </c>
      <c r="F53" s="108"/>
      <c r="G53" s="111"/>
      <c r="H53" s="15">
        <f>G52*F52*E53</f>
        <v>2013765.6</v>
      </c>
      <c r="I53" s="51"/>
      <c r="J53" s="72"/>
      <c r="K53" s="72"/>
      <c r="L53" s="72"/>
      <c r="M53" s="72">
        <v>70</v>
      </c>
      <c r="N53" s="72">
        <v>70</v>
      </c>
      <c r="O53" s="72">
        <v>70</v>
      </c>
    </row>
    <row r="54" spans="1:15" ht="15.75">
      <c r="A54" s="94"/>
      <c r="B54" s="106"/>
      <c r="C54" s="106"/>
      <c r="D54" s="14" t="s">
        <v>17</v>
      </c>
      <c r="E54" s="11">
        <f>SUM(J54:O54)</f>
        <v>430</v>
      </c>
      <c r="F54" s="109"/>
      <c r="G54" s="112"/>
      <c r="H54" s="15">
        <f>G52*F52*E54</f>
        <v>4123424.8000000003</v>
      </c>
      <c r="I54" s="51"/>
      <c r="J54" s="72"/>
      <c r="K54" s="72"/>
      <c r="L54" s="72"/>
      <c r="M54" s="72">
        <v>140</v>
      </c>
      <c r="N54" s="72">
        <v>140</v>
      </c>
      <c r="O54" s="72">
        <v>150</v>
      </c>
    </row>
    <row r="55" spans="1:15" s="19" customFormat="1" ht="15.75">
      <c r="A55" s="95"/>
      <c r="B55" s="30"/>
      <c r="C55" s="30"/>
      <c r="D55" s="21"/>
      <c r="E55" s="17">
        <f>SUM(E52:E54)</f>
        <v>920</v>
      </c>
      <c r="F55" s="24"/>
      <c r="G55" s="73"/>
      <c r="H55" s="25">
        <f>SUM(H52:H54)</f>
        <v>8822211.200000001</v>
      </c>
      <c r="I55" s="52"/>
      <c r="J55" s="26"/>
      <c r="K55" s="17"/>
      <c r="L55" s="17"/>
      <c r="M55" s="26"/>
      <c r="N55" s="17"/>
      <c r="O55" s="17"/>
    </row>
    <row r="56" spans="1:15" ht="15.75">
      <c r="A56" s="93">
        <v>15</v>
      </c>
      <c r="B56" s="96" t="s">
        <v>8</v>
      </c>
      <c r="C56" s="97" t="s">
        <v>20</v>
      </c>
      <c r="D56" s="10" t="s">
        <v>15</v>
      </c>
      <c r="E56" s="11">
        <f>SUM(J56:O56)</f>
        <v>300</v>
      </c>
      <c r="F56" s="98">
        <v>789</v>
      </c>
      <c r="G56" s="99">
        <v>25.83</v>
      </c>
      <c r="H56" s="16">
        <f>E56*F56*G56</f>
        <v>6113961</v>
      </c>
      <c r="I56" s="16"/>
      <c r="J56" s="11">
        <v>100</v>
      </c>
      <c r="K56" s="11">
        <v>100</v>
      </c>
      <c r="L56" s="11">
        <v>100</v>
      </c>
      <c r="M56" s="11"/>
      <c r="N56" s="11"/>
      <c r="O56" s="11"/>
    </row>
    <row r="57" spans="1:15" ht="15.75">
      <c r="A57" s="94"/>
      <c r="B57" s="96"/>
      <c r="C57" s="97"/>
      <c r="D57" s="10" t="s">
        <v>11</v>
      </c>
      <c r="E57" s="11">
        <f>SUM(J57:O57)</f>
        <v>105</v>
      </c>
      <c r="F57" s="98"/>
      <c r="G57" s="99"/>
      <c r="H57" s="16">
        <f>G56*F56*E57</f>
        <v>2139886.35</v>
      </c>
      <c r="I57" s="16"/>
      <c r="J57" s="11">
        <v>35</v>
      </c>
      <c r="K57" s="11">
        <v>35</v>
      </c>
      <c r="L57" s="11">
        <v>35</v>
      </c>
      <c r="M57" s="11"/>
      <c r="N57" s="11"/>
      <c r="O57" s="11"/>
    </row>
    <row r="58" spans="1:15" s="19" customFormat="1" ht="15.75">
      <c r="A58" s="95"/>
      <c r="B58" s="32"/>
      <c r="C58" s="33"/>
      <c r="D58" s="13"/>
      <c r="E58" s="17">
        <f>SUM(E56:E57)</f>
        <v>405</v>
      </c>
      <c r="F58" s="18"/>
      <c r="G58" s="23"/>
      <c r="H58" s="23">
        <f>SUM(H56:H57)</f>
        <v>8253847.35</v>
      </c>
      <c r="I58" s="50"/>
      <c r="J58" s="26"/>
      <c r="K58" s="17"/>
      <c r="L58" s="17"/>
      <c r="M58" s="17"/>
      <c r="N58" s="17"/>
      <c r="O58" s="17"/>
    </row>
    <row r="59" spans="1:15" ht="15.75">
      <c r="A59" s="93">
        <v>16</v>
      </c>
      <c r="B59" s="96" t="s">
        <v>8</v>
      </c>
      <c r="C59" s="97" t="s">
        <v>20</v>
      </c>
      <c r="D59" s="10" t="s">
        <v>15</v>
      </c>
      <c r="E59" s="11">
        <f>SUM(J59:O59)</f>
        <v>300</v>
      </c>
      <c r="F59" s="98">
        <v>789</v>
      </c>
      <c r="G59" s="99">
        <v>25.83</v>
      </c>
      <c r="H59" s="16">
        <f>E59*F59*G59</f>
        <v>6113961</v>
      </c>
      <c r="I59" s="16"/>
      <c r="J59" s="11"/>
      <c r="K59" s="11"/>
      <c r="L59" s="11"/>
      <c r="M59" s="11">
        <v>100</v>
      </c>
      <c r="N59" s="11">
        <v>100</v>
      </c>
      <c r="O59" s="11">
        <v>100</v>
      </c>
    </row>
    <row r="60" spans="1:15" ht="15.75">
      <c r="A60" s="94"/>
      <c r="B60" s="96"/>
      <c r="C60" s="97"/>
      <c r="D60" s="10" t="s">
        <v>11</v>
      </c>
      <c r="E60" s="11">
        <f>SUM(J60:O60)</f>
        <v>100</v>
      </c>
      <c r="F60" s="98"/>
      <c r="G60" s="99"/>
      <c r="H60" s="16">
        <f>G59*F59*E60</f>
        <v>2037987</v>
      </c>
      <c r="I60" s="16"/>
      <c r="J60" s="11"/>
      <c r="K60" s="11"/>
      <c r="L60" s="11"/>
      <c r="M60" s="11">
        <v>30</v>
      </c>
      <c r="N60" s="11">
        <v>35</v>
      </c>
      <c r="O60" s="11">
        <v>35</v>
      </c>
    </row>
    <row r="61" spans="1:15" s="19" customFormat="1" ht="15.75">
      <c r="A61" s="95"/>
      <c r="B61" s="32"/>
      <c r="C61" s="33"/>
      <c r="D61" s="13"/>
      <c r="E61" s="17">
        <f>SUM(E59:E60)</f>
        <v>400</v>
      </c>
      <c r="F61" s="18"/>
      <c r="G61" s="23"/>
      <c r="H61" s="23">
        <f>SUM(H59:H60)</f>
        <v>8151948</v>
      </c>
      <c r="I61" s="50"/>
      <c r="J61" s="26"/>
      <c r="K61" s="26"/>
      <c r="L61" s="17"/>
      <c r="M61" s="17"/>
      <c r="N61" s="17"/>
      <c r="O61" s="17"/>
    </row>
    <row r="62" spans="5:15" s="28" customFormat="1" ht="15.75">
      <c r="E62" s="29"/>
      <c r="F62" s="29"/>
      <c r="G62" s="74"/>
      <c r="H62" s="75"/>
      <c r="I62" s="75"/>
      <c r="J62" s="76"/>
      <c r="K62" s="76"/>
      <c r="L62" s="76"/>
      <c r="M62" s="76"/>
      <c r="N62" s="76"/>
      <c r="O62" s="76"/>
    </row>
  </sheetData>
  <sheetProtection/>
  <mergeCells count="72">
    <mergeCell ref="A8:A9"/>
    <mergeCell ref="I3:O3"/>
    <mergeCell ref="A29:A31"/>
    <mergeCell ref="B24:B27"/>
    <mergeCell ref="C24:C27"/>
    <mergeCell ref="F12:F15"/>
    <mergeCell ref="G12:G15"/>
    <mergeCell ref="B17:B19"/>
    <mergeCell ref="G40:G42"/>
    <mergeCell ref="J1:O1"/>
    <mergeCell ref="A3:H3"/>
    <mergeCell ref="A32:A35"/>
    <mergeCell ref="B32:B34"/>
    <mergeCell ref="B29:B30"/>
    <mergeCell ref="C32:C34"/>
    <mergeCell ref="F32:F34"/>
    <mergeCell ref="G32:G34"/>
    <mergeCell ref="H2:O2"/>
    <mergeCell ref="G44:G46"/>
    <mergeCell ref="A36:A39"/>
    <mergeCell ref="B36:B38"/>
    <mergeCell ref="C36:C38"/>
    <mergeCell ref="F36:F38"/>
    <mergeCell ref="G36:G38"/>
    <mergeCell ref="A40:A43"/>
    <mergeCell ref="B40:B42"/>
    <mergeCell ref="C40:C42"/>
    <mergeCell ref="F40:F42"/>
    <mergeCell ref="G52:G54"/>
    <mergeCell ref="A59:A61"/>
    <mergeCell ref="B59:B60"/>
    <mergeCell ref="C59:C60"/>
    <mergeCell ref="F59:F60"/>
    <mergeCell ref="G59:G60"/>
    <mergeCell ref="A44:A47"/>
    <mergeCell ref="B44:B46"/>
    <mergeCell ref="A52:A55"/>
    <mergeCell ref="B52:B54"/>
    <mergeCell ref="C52:C54"/>
    <mergeCell ref="F52:F54"/>
    <mergeCell ref="C44:C46"/>
    <mergeCell ref="F44:F46"/>
    <mergeCell ref="A48:A51"/>
    <mergeCell ref="B48:B50"/>
    <mergeCell ref="C48:C50"/>
    <mergeCell ref="F48:F50"/>
    <mergeCell ref="G48:G50"/>
    <mergeCell ref="A6:A7"/>
    <mergeCell ref="C12:C15"/>
    <mergeCell ref="B12:B15"/>
    <mergeCell ref="A12:A16"/>
    <mergeCell ref="A17:A20"/>
    <mergeCell ref="F21:F22"/>
    <mergeCell ref="G21:G22"/>
    <mergeCell ref="A56:A58"/>
    <mergeCell ref="B56:B57"/>
    <mergeCell ref="C56:C57"/>
    <mergeCell ref="F56:F57"/>
    <mergeCell ref="G56:G57"/>
    <mergeCell ref="C29:C30"/>
    <mergeCell ref="F29:F30"/>
    <mergeCell ref="G29:G30"/>
    <mergeCell ref="A21:A23"/>
    <mergeCell ref="A10:A11"/>
    <mergeCell ref="C17:C19"/>
    <mergeCell ref="F17:F19"/>
    <mergeCell ref="G17:G19"/>
    <mergeCell ref="F24:F27"/>
    <mergeCell ref="G24:G27"/>
    <mergeCell ref="A24:A28"/>
    <mergeCell ref="B21:B22"/>
    <mergeCell ref="C21:C22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</dc:creator>
  <cp:keywords/>
  <dc:description/>
  <cp:lastModifiedBy>Голокова Елена Владимировна</cp:lastModifiedBy>
  <cp:lastPrinted>2024-04-18T02:28:21Z</cp:lastPrinted>
  <dcterms:created xsi:type="dcterms:W3CDTF">2012-10-08T02:15:21Z</dcterms:created>
  <dcterms:modified xsi:type="dcterms:W3CDTF">2024-04-19T01:04:30Z</dcterms:modified>
  <cp:category/>
  <cp:version/>
  <cp:contentType/>
  <cp:contentStatus/>
</cp:coreProperties>
</file>